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showHorizontalScroll="0" showVerticalScroll="0" showSheetTabs="0" xWindow="120" yWindow="132" windowWidth="19320" windowHeight="9432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22" i="1" l="1"/>
  <c r="C20" i="1"/>
  <c r="C19" i="1"/>
  <c r="C18" i="1"/>
  <c r="C17" i="1"/>
  <c r="M13" i="1"/>
  <c r="N13" i="1" s="1"/>
  <c r="O13" i="1" s="1"/>
  <c r="P13" i="1" s="1"/>
  <c r="Q13" i="1" s="1"/>
  <c r="J11" i="1"/>
  <c r="J10" i="1"/>
  <c r="J9" i="1"/>
  <c r="J8" i="1"/>
  <c r="J7" i="1"/>
  <c r="K6" i="1"/>
  <c r="K7" i="1" s="1"/>
  <c r="K8" i="1" s="1"/>
  <c r="K9" i="1" s="1"/>
  <c r="K10" i="1" s="1"/>
  <c r="K11" i="1" s="1"/>
  <c r="J6" i="1"/>
  <c r="J5" i="1"/>
  <c r="K4" i="1"/>
  <c r="K5" i="1" s="1"/>
  <c r="J4" i="1"/>
  <c r="G14" i="1" s="1"/>
</calcChain>
</file>

<file path=xl/sharedStrings.xml><?xml version="1.0" encoding="utf-8"?>
<sst xmlns="http://schemas.openxmlformats.org/spreadsheetml/2006/main" count="75" uniqueCount="67">
  <si>
    <t>COMMERZ BANK AG (GERMANY).</t>
  </si>
  <si>
    <t>Euros</t>
  </si>
  <si>
    <t>STANDARD CHARTERED BANK (GERMANY).</t>
  </si>
  <si>
    <t>JP MORGAN CHASE BANK, NEW YORK</t>
  </si>
  <si>
    <t>Dólares</t>
  </si>
  <si>
    <t>INFORMATION TO RECEIVE INTERNATIONAL WIRE TRANSFERS.</t>
  </si>
  <si>
    <t>IMPORTANT:</t>
  </si>
  <si>
    <t>STANDARD CHARTERED BANK, NEW YORK</t>
  </si>
  <si>
    <t>THE PAYMENT SHOULD BE SENT IN MT103 FORMAT.</t>
  </si>
  <si>
    <t>CITIBANK N.A., NEW YORK</t>
  </si>
  <si>
    <t>WELLS FARGO BANK (antes Wachovia Bank)</t>
  </si>
  <si>
    <t>INFORMACION IMPORTANTE PARA RECIBIR TRANSFERENCIAS INTERNACIONALES</t>
  </si>
  <si>
    <t>BANK OF AMERICA, MIAMI</t>
  </si>
  <si>
    <t>LA TRANSFERENCIA DEBE SER ENVIADA EN FORMATO MT103.</t>
  </si>
  <si>
    <t>DEUTSCHE BANK TRUST CO</t>
  </si>
  <si>
    <t>Choose a Bank / Elija un banco</t>
  </si>
  <si>
    <t>Currency / Moneda</t>
  </si>
  <si>
    <t>Field/Campo: 56</t>
  </si>
  <si>
    <t>Cover through:</t>
  </si>
  <si>
    <t xml:space="preserve">COMMERZ BANK AG </t>
  </si>
  <si>
    <t>STANDARD CHARTERED BANK (GERMANY)</t>
  </si>
  <si>
    <t>JP MORGAN CHASE BANK</t>
  </si>
  <si>
    <t>STANDARD CHARTERED BANK</t>
  </si>
  <si>
    <t>WACHOVIA NATIONAL BANK, NEW YORK</t>
  </si>
  <si>
    <t>Dirección:</t>
  </si>
  <si>
    <t>60 Wall Street mail suite New York, NY USA</t>
  </si>
  <si>
    <t>Kaiserstrasse 16 Frankfurt AM Main, Germany</t>
  </si>
  <si>
    <t xml:space="preserve">Theodor Heuss Allee 112 Frankfurt AM Main, Germany </t>
  </si>
  <si>
    <t>4 New York Plaza Floor 15 New York, NY</t>
  </si>
  <si>
    <t>One Madison Avenue New York, NY</t>
  </si>
  <si>
    <t>111 Wall Street, New York, New York 10043</t>
  </si>
  <si>
    <t>11 Penn Plaza floor 4, New York, NY</t>
  </si>
  <si>
    <t>Nationsbank Tower 100 South East 2nd street Miami, FL</t>
  </si>
  <si>
    <t>Swift:</t>
  </si>
  <si>
    <t>BKTRUS33</t>
  </si>
  <si>
    <t>COBADEFF</t>
  </si>
  <si>
    <t>SCBLDEFX</t>
  </si>
  <si>
    <t>CHASUS33</t>
  </si>
  <si>
    <t>SCBLUS33</t>
  </si>
  <si>
    <t>CITIUS33</t>
  </si>
  <si>
    <t>PNBPUS3NNYC</t>
  </si>
  <si>
    <t>BOFAUS3M</t>
  </si>
  <si>
    <t>Aba:</t>
  </si>
  <si>
    <t>026014795</t>
  </si>
  <si>
    <t>N/A</t>
  </si>
  <si>
    <t>021000021</t>
  </si>
  <si>
    <t>026002561</t>
  </si>
  <si>
    <t>021000089</t>
  </si>
  <si>
    <t>026005092</t>
  </si>
  <si>
    <t>026009593</t>
  </si>
  <si>
    <t>Field/Campo: 57</t>
  </si>
  <si>
    <t>Account:</t>
  </si>
  <si>
    <t>04453541</t>
  </si>
  <si>
    <t>(between BAC San José)</t>
  </si>
  <si>
    <t>424-018096210</t>
  </si>
  <si>
    <t>3544021725001</t>
  </si>
  <si>
    <t>36026966</t>
  </si>
  <si>
    <t>2000192000042</t>
  </si>
  <si>
    <t>190-190-5932</t>
  </si>
  <si>
    <t>Transfer to:</t>
  </si>
  <si>
    <t>BAC San José (formerly Banco San José, S.A.)</t>
  </si>
  <si>
    <t>BSNJCRSJ</t>
  </si>
  <si>
    <t>Calle 0 Avenidas 3 y 5, San José Costa Rica</t>
  </si>
  <si>
    <t>Field/Campo: 59</t>
  </si>
  <si>
    <t>Beneficiary Name:</t>
  </si>
  <si>
    <t>Beneficiary Account:</t>
  </si>
  <si>
    <t>Federacion Central de Ajedrez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</si>
</sst>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4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Protection="1">
      <protection locked="0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Protection="1">
      <protection hidden="1"/>
    </xf>
    <xf numFmtId="49" fontId="8" fillId="0" borderId="0" xfId="0" applyNumberFormat="1" applyFont="1"/>
    <xf numFmtId="0" fontId="8" fillId="0" borderId="0" xfId="0" applyFont="1" applyAlignment="1">
      <alignment horizontal="left" indent="1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10" fillId="0" borderId="0" xfId="0" applyFont="1" applyAlignment="1">
      <alignment horizontal="left" indent="11"/>
    </xf>
    <xf numFmtId="0" fontId="6" fillId="0" borderId="0" xfId="0" applyFont="1" applyProtection="1">
      <protection hidden="1"/>
    </xf>
    <xf numFmtId="14" fontId="0" fillId="0" borderId="0" xfId="0" applyNumberFormat="1" applyProtection="1">
      <protection hidden="1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131019</xdr:colOff>
      <xdr:row>5</xdr:row>
      <xdr:rowOff>28574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769694" cy="9810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U41"/>
  <sheetViews>
    <sheetView showGridLines="0" showRowColHeaders="0" tabSelected="1" topLeftCell="A16" workbookViewId="0">
      <selection activeCell="C29" sqref="C29"/>
    </sheetView>
  </sheetViews>
  <sheetFormatPr baseColWidth="10" defaultRowHeight="14.4" x14ac:dyDescent="0.3"/>
  <cols>
    <col min="2" max="2" width="21.109375" customWidth="1"/>
    <col min="6" max="6" width="4.6640625" customWidth="1"/>
    <col min="7" max="7" width="9.44140625" customWidth="1"/>
    <col min="8" max="8" width="9.88671875" customWidth="1"/>
    <col min="9" max="9" width="11.44140625" customWidth="1"/>
    <col min="10" max="10" width="35" hidden="1" customWidth="1"/>
    <col min="11" max="11" width="11.44140625" hidden="1" customWidth="1"/>
    <col min="12" max="12" width="12.88671875" hidden="1" customWidth="1"/>
    <col min="13" max="13" width="18.44140625" hidden="1" customWidth="1"/>
    <col min="14" max="15" width="11.44140625" hidden="1" customWidth="1"/>
    <col min="16" max="16" width="11.5546875" hidden="1" customWidth="1"/>
    <col min="17" max="20" width="11.44140625" hidden="1" customWidth="1"/>
    <col min="21" max="35" width="11.44140625" customWidth="1"/>
  </cols>
  <sheetData>
    <row r="4" spans="2:17" x14ac:dyDescent="0.3">
      <c r="J4" t="str">
        <f>+J14</f>
        <v>COMMERZ BANK AG (GERMANY).</v>
      </c>
      <c r="K4" t="str">
        <f>+J13</f>
        <v>Euros</v>
      </c>
    </row>
    <row r="5" spans="2:17" x14ac:dyDescent="0.3">
      <c r="J5" t="str">
        <f>+K14</f>
        <v>STANDARD CHARTERED BANK (GERMANY).</v>
      </c>
      <c r="K5" t="str">
        <f>+K4</f>
        <v>Euros</v>
      </c>
    </row>
    <row r="6" spans="2:17" x14ac:dyDescent="0.3">
      <c r="J6" t="str">
        <f>+L14</f>
        <v>JP MORGAN CHASE BANK, NEW YORK</v>
      </c>
      <c r="K6" t="str">
        <f>+L13</f>
        <v>Dólares</v>
      </c>
    </row>
    <row r="7" spans="2:17" s="2" customFormat="1" x14ac:dyDescent="0.3">
      <c r="B7" s="1" t="s">
        <v>5</v>
      </c>
      <c r="G7" s="2" t="s">
        <v>6</v>
      </c>
      <c r="J7" t="str">
        <f>+M14</f>
        <v>STANDARD CHARTERED BANK, NEW YORK</v>
      </c>
      <c r="K7" s="2" t="str">
        <f>+K6</f>
        <v>Dólares</v>
      </c>
    </row>
    <row r="8" spans="2:17" s="2" customFormat="1" x14ac:dyDescent="0.3">
      <c r="B8" s="3" t="s">
        <v>8</v>
      </c>
      <c r="J8" t="str">
        <f>+N14</f>
        <v>CITIBANK N.A., NEW YORK</v>
      </c>
      <c r="K8" s="2" t="str">
        <f>+K7</f>
        <v>Dólares</v>
      </c>
    </row>
    <row r="9" spans="2:17" s="2" customFormat="1" ht="13.2" x14ac:dyDescent="0.25">
      <c r="B9" s="1"/>
      <c r="J9" s="2" t="str">
        <f>+O14</f>
        <v>WELLS FARGO BANK (antes Wachovia Bank)</v>
      </c>
      <c r="K9" s="2" t="str">
        <f>+K8</f>
        <v>Dólares</v>
      </c>
    </row>
    <row r="10" spans="2:17" s="2" customFormat="1" ht="15.6" x14ac:dyDescent="0.3">
      <c r="B10" s="1" t="s">
        <v>11</v>
      </c>
      <c r="I10" s="4"/>
      <c r="J10" s="2" t="str">
        <f>+P14</f>
        <v>BANK OF AMERICA, MIAMI</v>
      </c>
      <c r="K10" s="2" t="str">
        <f>+K9</f>
        <v>Dólares</v>
      </c>
    </row>
    <row r="11" spans="2:17" s="2" customFormat="1" ht="13.2" x14ac:dyDescent="0.25">
      <c r="B11" s="3" t="s">
        <v>13</v>
      </c>
      <c r="J11" s="2" t="str">
        <f>+Q14</f>
        <v>DEUTSCHE BANK TRUST CO</v>
      </c>
      <c r="K11" s="2" t="str">
        <f>+K10</f>
        <v>Dólares</v>
      </c>
    </row>
    <row r="13" spans="2:17" x14ac:dyDescent="0.3">
      <c r="B13" s="5" t="s">
        <v>15</v>
      </c>
      <c r="G13" t="s">
        <v>16</v>
      </c>
      <c r="J13" t="s">
        <v>1</v>
      </c>
      <c r="K13" t="s">
        <v>1</v>
      </c>
      <c r="L13" t="s">
        <v>4</v>
      </c>
      <c r="M13" t="str">
        <f>+L13</f>
        <v>Dólares</v>
      </c>
      <c r="N13" t="str">
        <f>+M13</f>
        <v>Dólares</v>
      </c>
      <c r="O13" t="str">
        <f>+N13</f>
        <v>Dólares</v>
      </c>
      <c r="P13" t="str">
        <f>+O13</f>
        <v>Dólares</v>
      </c>
      <c r="Q13" t="str">
        <f>+P13</f>
        <v>Dólares</v>
      </c>
    </row>
    <row r="14" spans="2:17" ht="15.6" x14ac:dyDescent="0.3">
      <c r="B14" s="6" t="s">
        <v>12</v>
      </c>
      <c r="C14" s="7"/>
      <c r="D14" s="7"/>
      <c r="E14" s="7"/>
      <c r="F14" s="7"/>
      <c r="G14" s="8" t="str">
        <f>VLOOKUP(B14,J4:K11,2,0)</f>
        <v>Dólares</v>
      </c>
      <c r="J14" s="9" t="s">
        <v>0</v>
      </c>
      <c r="K14" s="9" t="s">
        <v>2</v>
      </c>
      <c r="L14" s="9" t="s">
        <v>3</v>
      </c>
      <c r="M14" s="10" t="s">
        <v>7</v>
      </c>
      <c r="N14" s="10" t="s">
        <v>9</v>
      </c>
      <c r="O14" s="10" t="s">
        <v>10</v>
      </c>
      <c r="P14" s="10" t="s">
        <v>12</v>
      </c>
      <c r="Q14" s="10" t="s">
        <v>14</v>
      </c>
    </row>
    <row r="15" spans="2:17" ht="15.6" x14ac:dyDescent="0.3">
      <c r="B15" s="9"/>
      <c r="C15" s="7"/>
      <c r="D15" s="7"/>
      <c r="E15" s="7"/>
      <c r="F15" s="7"/>
      <c r="G15" s="7"/>
      <c r="J15" s="9"/>
      <c r="K15" s="9"/>
      <c r="L15" s="9"/>
      <c r="M15" s="10"/>
      <c r="N15" s="10"/>
      <c r="O15" s="10"/>
      <c r="P15" s="11"/>
      <c r="Q15" s="11"/>
    </row>
    <row r="16" spans="2:17" ht="15.6" x14ac:dyDescent="0.3">
      <c r="B16" s="12" t="s">
        <v>17</v>
      </c>
      <c r="C16" s="7"/>
      <c r="D16" s="7"/>
      <c r="E16" s="7"/>
      <c r="F16" s="7"/>
      <c r="G16" s="7"/>
      <c r="J16" s="9"/>
      <c r="K16" s="9"/>
      <c r="L16" s="9"/>
      <c r="M16" s="11"/>
      <c r="N16" s="11"/>
      <c r="O16" s="10"/>
      <c r="P16" s="11"/>
      <c r="Q16" s="11"/>
    </row>
    <row r="17" spans="2:21" ht="15.6" x14ac:dyDescent="0.3">
      <c r="B17" s="13" t="s">
        <v>18</v>
      </c>
      <c r="C17" s="7" t="str">
        <f>HLOOKUP(B14,J14:Q22,4,0)</f>
        <v>BANK OF AMERICA, MIAMI</v>
      </c>
      <c r="D17" s="14"/>
      <c r="E17" s="7"/>
      <c r="F17" s="7"/>
      <c r="G17" s="7"/>
      <c r="H17" s="7"/>
      <c r="J17" s="13" t="s">
        <v>19</v>
      </c>
      <c r="K17" s="13" t="s">
        <v>20</v>
      </c>
      <c r="L17" s="13" t="s">
        <v>21</v>
      </c>
      <c r="M17" s="11" t="s">
        <v>22</v>
      </c>
      <c r="N17" s="11" t="s">
        <v>9</v>
      </c>
      <c r="O17" s="11" t="s">
        <v>23</v>
      </c>
      <c r="P17" s="11" t="s">
        <v>12</v>
      </c>
      <c r="Q17" s="11" t="s">
        <v>14</v>
      </c>
    </row>
    <row r="18" spans="2:21" ht="15.6" x14ac:dyDescent="0.3">
      <c r="B18" s="13" t="s">
        <v>24</v>
      </c>
      <c r="C18" s="7" t="str">
        <f>HLOOKUP(B14,J14:Q22,5,0)</f>
        <v>Nationsbank Tower 100 South East 2nd street Miami, FL</v>
      </c>
      <c r="D18" s="14"/>
      <c r="E18" s="7"/>
      <c r="F18" s="7"/>
      <c r="G18" s="7"/>
      <c r="H18" s="7"/>
      <c r="J18" s="13" t="s">
        <v>26</v>
      </c>
      <c r="K18" s="13" t="s">
        <v>27</v>
      </c>
      <c r="L18" s="11" t="s">
        <v>28</v>
      </c>
      <c r="M18" s="11" t="s">
        <v>29</v>
      </c>
      <c r="N18" s="11" t="s">
        <v>30</v>
      </c>
      <c r="O18" s="11" t="s">
        <v>31</v>
      </c>
      <c r="P18" s="11" t="s">
        <v>32</v>
      </c>
      <c r="Q18" s="11" t="s">
        <v>25</v>
      </c>
    </row>
    <row r="19" spans="2:21" ht="15.6" x14ac:dyDescent="0.3">
      <c r="B19" s="13" t="s">
        <v>33</v>
      </c>
      <c r="C19" s="7" t="str">
        <f>HLOOKUP(B14,J14:Q22,6,0)</f>
        <v>BOFAUS3M</v>
      </c>
      <c r="D19" s="21"/>
      <c r="E19" s="14"/>
      <c r="F19" s="7"/>
      <c r="G19" s="7"/>
      <c r="H19" s="7"/>
      <c r="J19" s="13" t="s">
        <v>35</v>
      </c>
      <c r="K19" s="13" t="s">
        <v>36</v>
      </c>
      <c r="L19" s="13" t="s">
        <v>37</v>
      </c>
      <c r="M19" s="11" t="s">
        <v>38</v>
      </c>
      <c r="N19" s="11" t="s">
        <v>39</v>
      </c>
      <c r="O19" s="11" t="s">
        <v>40</v>
      </c>
      <c r="P19" s="11" t="s">
        <v>41</v>
      </c>
      <c r="Q19" s="11" t="s">
        <v>34</v>
      </c>
      <c r="R19" s="11"/>
    </row>
    <row r="20" spans="2:21" ht="15.6" x14ac:dyDescent="0.3">
      <c r="B20" s="13" t="s">
        <v>42</v>
      </c>
      <c r="C20" s="7" t="str">
        <f>HLOOKUP(B14,J14:Q22,7,0)</f>
        <v>026009593</v>
      </c>
      <c r="D20" s="7"/>
      <c r="E20" s="14"/>
      <c r="F20" s="7"/>
      <c r="G20" s="7"/>
      <c r="H20" s="7"/>
      <c r="J20" s="13" t="s">
        <v>44</v>
      </c>
      <c r="K20" s="13" t="s">
        <v>44</v>
      </c>
      <c r="L20" s="15" t="s">
        <v>45</v>
      </c>
      <c r="M20" s="15" t="s">
        <v>46</v>
      </c>
      <c r="N20" s="15" t="s">
        <v>47</v>
      </c>
      <c r="O20" s="15" t="s">
        <v>48</v>
      </c>
      <c r="P20" s="15" t="s">
        <v>49</v>
      </c>
      <c r="Q20" s="15" t="s">
        <v>43</v>
      </c>
      <c r="R20" s="11"/>
    </row>
    <row r="21" spans="2:21" ht="15.6" x14ac:dyDescent="0.3">
      <c r="B21" s="12" t="s">
        <v>50</v>
      </c>
      <c r="C21" s="7"/>
      <c r="D21" s="7"/>
      <c r="E21" s="14"/>
      <c r="F21" s="7"/>
      <c r="G21" s="7"/>
      <c r="H21" s="7"/>
      <c r="J21" s="13"/>
      <c r="K21" s="13"/>
      <c r="L21" s="11"/>
      <c r="M21" s="16"/>
      <c r="N21" s="11"/>
      <c r="O21" s="11"/>
      <c r="P21" s="11"/>
      <c r="Q21" s="11"/>
      <c r="R21" s="11"/>
    </row>
    <row r="22" spans="2:21" ht="15.6" x14ac:dyDescent="0.3">
      <c r="B22" s="13" t="s">
        <v>51</v>
      </c>
      <c r="C22" s="7" t="str">
        <f>HLOOKUP(B14,J14:Q22,9,0)</f>
        <v>190-190-5932</v>
      </c>
      <c r="D22" s="7"/>
      <c r="E22" s="14" t="s">
        <v>53</v>
      </c>
      <c r="F22" s="7"/>
      <c r="G22" s="7"/>
      <c r="H22" s="7"/>
      <c r="J22" s="15">
        <v>4008822258</v>
      </c>
      <c r="K22" s="15" t="s">
        <v>54</v>
      </c>
      <c r="L22" s="15">
        <v>777142548</v>
      </c>
      <c r="M22" s="15" t="s">
        <v>55</v>
      </c>
      <c r="N22" s="15" t="s">
        <v>56</v>
      </c>
      <c r="O22" s="15" t="s">
        <v>57</v>
      </c>
      <c r="P22" s="11" t="s">
        <v>58</v>
      </c>
      <c r="Q22" s="15" t="s">
        <v>52</v>
      </c>
      <c r="R22" s="11"/>
      <c r="T22" s="10"/>
      <c r="U22" s="11"/>
    </row>
    <row r="23" spans="2:21" ht="15.6" x14ac:dyDescent="0.3">
      <c r="B23" s="13" t="s">
        <v>59</v>
      </c>
      <c r="C23" s="20" t="s">
        <v>60</v>
      </c>
      <c r="D23" s="7"/>
      <c r="E23" s="7"/>
      <c r="F23" s="7"/>
      <c r="G23" s="7"/>
      <c r="H23" s="7"/>
      <c r="J23" s="13"/>
      <c r="K23" s="13"/>
      <c r="L23" s="11"/>
      <c r="M23" s="11"/>
      <c r="N23" s="11"/>
      <c r="O23" s="11"/>
      <c r="P23" s="11"/>
      <c r="R23" s="11"/>
    </row>
    <row r="24" spans="2:21" ht="15.6" x14ac:dyDescent="0.3">
      <c r="B24" s="13" t="s">
        <v>33</v>
      </c>
      <c r="C24" s="20" t="s">
        <v>61</v>
      </c>
      <c r="D24" s="7"/>
      <c r="E24" s="7"/>
      <c r="F24" s="7"/>
      <c r="G24" s="7"/>
      <c r="H24" s="7"/>
      <c r="J24" s="13"/>
      <c r="K24" s="13"/>
      <c r="L24" s="11"/>
      <c r="M24" s="11"/>
      <c r="N24" s="11"/>
      <c r="O24" s="11"/>
      <c r="P24" s="11"/>
      <c r="S24" s="11"/>
    </row>
    <row r="25" spans="2:21" ht="15.6" x14ac:dyDescent="0.3">
      <c r="B25" s="13" t="s">
        <v>24</v>
      </c>
      <c r="C25" s="20" t="s">
        <v>62</v>
      </c>
      <c r="D25" s="7"/>
      <c r="E25" s="7"/>
      <c r="F25" s="7"/>
      <c r="G25" s="7"/>
      <c r="H25" s="7"/>
      <c r="J25" s="13"/>
      <c r="K25" s="13"/>
      <c r="L25" s="11"/>
      <c r="M25" s="11"/>
      <c r="N25" s="11"/>
      <c r="O25" s="11"/>
      <c r="P25" s="11"/>
      <c r="S25" s="11"/>
    </row>
    <row r="26" spans="2:21" ht="15.6" x14ac:dyDescent="0.3">
      <c r="B26" s="12" t="s">
        <v>63</v>
      </c>
      <c r="C26" s="14"/>
      <c r="D26" s="7"/>
      <c r="E26" s="7"/>
      <c r="F26" s="7"/>
      <c r="G26" s="7"/>
      <c r="H26" s="7"/>
      <c r="J26" s="13"/>
      <c r="K26" s="13"/>
      <c r="L26" s="11"/>
      <c r="M26" s="11"/>
      <c r="N26" s="11"/>
      <c r="O26" s="11"/>
      <c r="P26" s="11"/>
      <c r="Q26" s="11"/>
    </row>
    <row r="27" spans="2:21" ht="17.399999999999999" x14ac:dyDescent="0.3">
      <c r="B27" s="13" t="s">
        <v>64</v>
      </c>
      <c r="C27" s="22" t="s">
        <v>66</v>
      </c>
      <c r="D27" s="17"/>
      <c r="E27" s="17"/>
      <c r="F27" s="17"/>
      <c r="G27" s="17"/>
      <c r="H27" s="17"/>
      <c r="J27" s="13"/>
      <c r="K27" s="13"/>
      <c r="L27" s="11"/>
      <c r="M27" s="11"/>
      <c r="N27" s="11"/>
      <c r="O27" s="11"/>
      <c r="P27" s="11"/>
    </row>
    <row r="28" spans="2:21" ht="15.6" x14ac:dyDescent="0.3">
      <c r="B28" s="13" t="s">
        <v>65</v>
      </c>
      <c r="C28" s="18">
        <v>925556045</v>
      </c>
      <c r="D28" s="18"/>
      <c r="E28" s="18"/>
      <c r="F28" s="18"/>
      <c r="G28" s="18"/>
      <c r="H28" s="18"/>
      <c r="J28" s="13"/>
      <c r="L28" s="11"/>
      <c r="M28" s="11"/>
      <c r="N28" s="11"/>
      <c r="O28" s="11"/>
    </row>
    <row r="29" spans="2:21" ht="15.6" x14ac:dyDescent="0.3">
      <c r="B29" s="13"/>
      <c r="J29" s="13"/>
      <c r="L29" s="11"/>
      <c r="M29" s="11"/>
      <c r="N29" s="11"/>
      <c r="O29" s="11"/>
    </row>
    <row r="30" spans="2:21" ht="15.6" x14ac:dyDescent="0.3">
      <c r="B30" s="10"/>
      <c r="J30" s="10"/>
      <c r="L30" s="11"/>
      <c r="M30" s="11"/>
      <c r="N30" s="10"/>
    </row>
    <row r="31" spans="2:21" ht="15.6" x14ac:dyDescent="0.3">
      <c r="B31" s="9"/>
      <c r="J31" s="9"/>
      <c r="L31" s="11"/>
      <c r="M31" s="11"/>
      <c r="N31" s="10"/>
      <c r="O31" s="11"/>
    </row>
    <row r="32" spans="2:21" ht="15.6" x14ac:dyDescent="0.3">
      <c r="B32" s="9"/>
      <c r="M32" s="2"/>
    </row>
    <row r="33" spans="2:13" ht="15.6" x14ac:dyDescent="0.3">
      <c r="B33" s="9"/>
      <c r="L33" s="10"/>
      <c r="M33" s="2"/>
    </row>
    <row r="34" spans="2:13" ht="15.6" x14ac:dyDescent="0.3">
      <c r="B34" s="13"/>
      <c r="C34" s="13"/>
      <c r="M34" s="2"/>
    </row>
    <row r="35" spans="2:13" ht="15.6" x14ac:dyDescent="0.3">
      <c r="B35" s="13"/>
      <c r="E35" s="13"/>
      <c r="M35" s="2"/>
    </row>
    <row r="36" spans="2:13" ht="15.6" x14ac:dyDescent="0.3">
      <c r="B36" s="19"/>
      <c r="C36" s="19"/>
      <c r="M36" s="2"/>
    </row>
    <row r="37" spans="2:13" ht="15.6" x14ac:dyDescent="0.3">
      <c r="B37" s="13"/>
      <c r="D37" s="13"/>
      <c r="M37" s="2"/>
    </row>
    <row r="38" spans="2:13" ht="15.6" x14ac:dyDescent="0.3">
      <c r="B38" s="13"/>
      <c r="E38" s="13"/>
      <c r="M38" s="2"/>
    </row>
    <row r="39" spans="2:13" ht="15.6" x14ac:dyDescent="0.3">
      <c r="B39" s="13"/>
      <c r="C39" s="13"/>
      <c r="M39" s="2"/>
    </row>
    <row r="40" spans="2:13" ht="15.6" x14ac:dyDescent="0.3">
      <c r="B40" s="13"/>
      <c r="M40" s="2"/>
    </row>
    <row r="41" spans="2:13" x14ac:dyDescent="0.3">
      <c r="M41" s="2"/>
    </row>
  </sheetData>
  <sheetProtection password="CC10" sheet="1" objects="1" scenarios="1"/>
  <dataValidations count="1">
    <dataValidation type="list" allowBlank="1" showInputMessage="1" showErrorMessage="1" sqref="B14">
      <formula1>$J$4:$J$11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 San Jose</dc:creator>
  <cp:lastModifiedBy>CAROL</cp:lastModifiedBy>
  <dcterms:created xsi:type="dcterms:W3CDTF">2013-09-06T14:18:43Z</dcterms:created>
  <dcterms:modified xsi:type="dcterms:W3CDTF">2016-09-05T18:46:30Z</dcterms:modified>
</cp:coreProperties>
</file>